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16" i="2" l="1"/>
  <c r="D27" i="2" l="1"/>
  <c r="D37" i="2" l="1"/>
  <c r="B24" i="2"/>
  <c r="B32" i="2" l="1"/>
  <c r="B16" i="2"/>
  <c r="C24" i="2" l="1"/>
  <c r="D24" i="2" l="1"/>
  <c r="C32" i="2"/>
  <c r="B44" i="2"/>
  <c r="C10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6" i="2" l="1"/>
  <c r="C5" i="2" l="1"/>
  <c r="C45" i="2" l="1"/>
  <c r="D16" i="2"/>
  <c r="B6" i="2"/>
  <c r="D6" i="2" s="1"/>
  <c r="B5" i="2" l="1"/>
  <c r="D44" i="2"/>
  <c r="B45" i="2" l="1"/>
  <c r="D5" i="2"/>
</calcChain>
</file>

<file path=xl/sharedStrings.xml><?xml version="1.0" encoding="utf-8"?>
<sst xmlns="http://schemas.openxmlformats.org/spreadsheetml/2006/main" count="56" uniqueCount="56">
  <si>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</si>
  <si>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</si>
  <si>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</si>
  <si>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</si>
  <si>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</si>
  <si>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</si>
  <si>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</si>
  <si>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</si>
  <si>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</si>
  <si>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</si>
  <si>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</si>
  <si>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</si>
  <si>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</si>
  <si>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</si>
  <si>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</si>
  <si>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</si>
  <si>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</si>
  <si>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</si>
  <si>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</si>
  <si>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</si>
  <si>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</si>
  <si>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</si>
  <si>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</si>
  <si>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</si>
  <si>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</si>
  <si>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</si>
  <si>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</si>
  <si>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</si>
  <si>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</si>
  <si>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</si>
  <si>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</si>
  <si>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</si>
  <si>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</si>
  <si>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</si>
  <si>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</si>
  <si>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</si>
  <si>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</si>
  <si>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</si>
  <si>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</si>
  <si>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</si>
  <si>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</si>
  <si>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</si>
  <si>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</si>
  <si>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</si>
  <si>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</si>
  <si>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</si>
  <si>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</si>
  <si>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</si>
  <si>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</si>
  <si>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</si>
  <si>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</si>
  <si>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</si>
  <si>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</si>
  <si>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</si>
  <si>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 xml:space="preserve">             Информация об исполнении  бюджета МО "Город Майкоп"
 на 1 февраля 2021 года</t>
  </si>
  <si>
    <t>Утвержденный бюджет
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</si>
</sst>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46" fillId="37" borderId="0" xfId="0" applyFont="1" applyFill="1"/>
    <xf numFmtId="164" fontId="46" fillId="37" borderId="2" xfId="0" applyNumberFormat="1" applyFont="1" applyFill="1" applyBorder="1"/>
    <xf numFmtId="164" fontId="45" fillId="37" borderId="2" xfId="0" applyNumberFormat="1" applyFont="1" applyFill="1" applyBorder="1" applyAlignment="1">
      <alignment horizontal="center" vertical="center"/>
    </xf>
    <xf numFmtId="164" fontId="45" fillId="37" borderId="2" xfId="0" applyNumberFormat="1" applyFont="1" applyFill="1" applyBorder="1" applyAlignment="1">
      <alignment horizontal="center" vertical="center" wrapText="1"/>
    </xf>
    <xf numFmtId="0" fontId="45" fillId="37" borderId="0" xfId="0" applyFont="1" applyFill="1" applyAlignment="1">
      <alignment horizontal="center" vertical="center"/>
    </xf>
    <xf numFmtId="164" fontId="45" fillId="37" borderId="2" xfId="0" applyNumberFormat="1" applyFont="1" applyFill="1" applyBorder="1"/>
    <xf numFmtId="4" fontId="46" fillId="37" borderId="0" xfId="272" applyNumberFormat="1" applyFont="1" applyFill="1" applyBorder="1" applyProtection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6" fillId="37" borderId="0" xfId="0" applyNumberFormat="1" applyFont="1" applyFill="1"/>
    <xf numFmtId="164" fontId="46" fillId="37" borderId="2" xfId="272" applyNumberFormat="1" applyFont="1" applyFill="1" applyBorder="1" applyProtection="1">
      <alignment horizontal="right"/>
    </xf>
    <xf numFmtId="164" fontId="46" fillId="37" borderId="0" xfId="0" applyNumberFormat="1" applyFont="1" applyFill="1" applyBorder="1" applyAlignment="1">
      <alignment horizontal="right"/>
    </xf>
    <xf numFmtId="0" fontId="46" fillId="37" borderId="0" xfId="0" applyFont="1" applyFill="1" applyBorder="1"/>
    <xf numFmtId="164" fontId="46" fillId="37" borderId="0" xfId="0" applyNumberFormat="1" applyFont="1" applyFill="1" applyBorder="1"/>
    <xf numFmtId="4" fontId="46" fillId="37" borderId="0" xfId="219" applyNumberFormat="1" applyFont="1" applyFill="1" applyBorder="1" applyAlignment="1" applyProtection="1">
      <alignment horizontal="right"/>
    </xf>
    <xf numFmtId="0" fontId="58" fillId="37" borderId="0" xfId="216" applyFont="1" applyFill="1" applyBorder="1" applyAlignment="1" applyProtection="1">
      <alignment horizontal="right"/>
    </xf>
    <xf numFmtId="4" fontId="45" fillId="37" borderId="0" xfId="126" applyNumberFormat="1" applyFont="1" applyFill="1" applyBorder="1" applyAlignment="1" applyProtection="1">
      <alignment horizontal="right"/>
    </xf>
    <xf numFmtId="4" fontId="46" fillId="37" borderId="0" xfId="825" applyNumberFormat="1" applyFont="1" applyFill="1" applyBorder="1" applyProtection="1">
      <alignment horizontal="right"/>
    </xf>
    <xf numFmtId="49" fontId="20" fillId="37" borderId="0" xfId="124" applyFont="1" applyFill="1" applyBorder="1" applyAlignment="1" applyProtection="1">
      <alignment horizontal="right"/>
    </xf>
    <xf numFmtId="0" fontId="46" fillId="38" borderId="0" xfId="0" applyFont="1" applyFill="1"/>
    <xf numFmtId="164" fontId="46" fillId="37" borderId="2" xfId="0" applyNumberFormat="1" applyFont="1" applyFill="1" applyBorder="1" applyAlignment="1">
      <alignment wrapText="1"/>
    </xf>
    <xf numFmtId="0" fontId="46" fillId="37" borderId="0" xfId="0" applyFont="1" applyFill="1" applyBorder="1" applyAlignment="1">
      <alignment wrapText="1"/>
    </xf>
    <xf numFmtId="164" fontId="45" fillId="37" borderId="2" xfId="0" applyNumberFormat="1" applyFont="1" applyFill="1" applyBorder="1" applyAlignment="1">
      <alignment horizontal="center" wrapText="1"/>
    </xf>
    <xf numFmtId="164" fontId="46" fillId="37" borderId="1" xfId="272" applyNumberFormat="1" applyFont="1" applyFill="1" applyProtection="1">
      <alignment horizontal="right"/>
    </xf>
    <xf numFmtId="164" fontId="59" fillId="37" borderId="2" xfId="0" applyNumberFormat="1" applyFont="1" applyFill="1" applyBorder="1" applyAlignment="1">
      <alignment wrapText="1"/>
    </xf>
    <xf numFmtId="164" fontId="46" fillId="37" borderId="73" xfId="0" applyNumberFormat="1" applyFont="1" applyFill="1" applyBorder="1" applyAlignment="1">
      <alignment wrapText="1"/>
    </xf>
    <xf numFmtId="164" fontId="46" fillId="37" borderId="3" xfId="272" applyNumberFormat="1" applyFont="1" applyFill="1" applyBorder="1" applyProtection="1">
      <alignment horizontal="right"/>
    </xf>
    <xf numFmtId="164" fontId="45" fillId="37" borderId="71" xfId="0" applyNumberFormat="1" applyFont="1" applyFill="1" applyBorder="1"/>
    <xf numFmtId="164" fontId="45" fillId="37" borderId="2" xfId="0" applyNumberFormat="1" applyFont="1" applyFill="1" applyBorder="1" applyAlignment="1">
      <alignment horizontal="right"/>
    </xf>
    <xf numFmtId="164" fontId="45" fillId="37" borderId="71" xfId="0" applyNumberFormat="1" applyFont="1" applyFill="1" applyBorder="1" applyAlignment="1">
      <alignment wrapText="1"/>
    </xf>
    <xf numFmtId="164" fontId="46" fillId="37" borderId="72" xfId="272" applyNumberFormat="1" applyFont="1" applyFill="1" applyBorder="1" applyProtection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164" fontId="45" fillId="37" borderId="2" xfId="0" applyNumberFormat="1" applyFont="1" applyFill="1" applyBorder="1" applyAlignment="1">
      <alignment horizontal="center"/>
    </xf>
    <xf numFmtId="4" fontId="46" fillId="37" borderId="0" xfId="0" applyNumberFormat="1" applyFont="1" applyFill="1"/>
    <xf numFmtId="166" fontId="45" fillId="37" borderId="2" xfId="920" applyNumberFormat="1" applyFont="1" applyFill="1" applyBorder="1" applyAlignment="1">
      <alignment horizontal="center" wrapText="1"/>
    </xf>
    <xf numFmtId="166" fontId="45" fillId="37" borderId="73" xfId="920" applyNumberFormat="1" applyFont="1" applyFill="1" applyBorder="1"/>
    <xf numFmtId="167" fontId="45" fillId="37" borderId="2" xfId="920" applyNumberFormat="1" applyFont="1" applyFill="1" applyBorder="1" applyAlignment="1">
      <alignment horizontal="right"/>
    </xf>
    <xf numFmtId="166" fontId="46" fillId="37" borderId="71" xfId="920" applyNumberFormat="1" applyFont="1" applyFill="1" applyBorder="1" applyAlignment="1">
      <alignment wrapText="1"/>
    </xf>
    <xf numFmtId="166" fontId="46" fillId="37" borderId="2" xfId="920" applyNumberFormat="1" applyFont="1" applyFill="1" applyBorder="1" applyAlignment="1" applyProtection="1">
      <alignment horizontal="right" shrinkToFit="1"/>
    </xf>
    <xf numFmtId="167" fontId="46" fillId="37" borderId="76" xfId="920" applyNumberFormat="1" applyFont="1" applyFill="1" applyBorder="1" applyAlignment="1" applyProtection="1">
      <alignment horizontal="right" shrinkToFit="1"/>
    </xf>
    <xf numFmtId="166" fontId="46" fillId="37" borderId="2" xfId="920" applyNumberFormat="1" applyFont="1" applyFill="1" applyBorder="1" applyAlignment="1" applyProtection="1">
      <alignment wrapText="1"/>
    </xf>
    <xf numFmtId="166" fontId="46" fillId="37" borderId="74" xfId="920" applyNumberFormat="1" applyFont="1" applyFill="1" applyBorder="1" applyAlignment="1" applyProtection="1">
      <alignment horizontal="right" shrinkToFit="1"/>
    </xf>
    <xf numFmtId="166" fontId="46" fillId="37" borderId="2" xfId="920" applyNumberFormat="1" applyFont="1" applyFill="1" applyBorder="1" applyAlignment="1">
      <alignment wrapText="1"/>
    </xf>
    <xf numFmtId="2" fontId="58" fillId="37" borderId="2" xfId="216" applyNumberFormat="1" applyFont="1" applyFill="1" applyBorder="1" applyAlignment="1" applyProtection="1">
      <alignment horizontal="right"/>
    </xf>
    <xf numFmtId="166" fontId="45" fillId="37" borderId="2" xfId="920" applyNumberFormat="1" applyFont="1" applyFill="1" applyBorder="1" applyAlignment="1">
      <alignment wrapText="1"/>
    </xf>
    <xf numFmtId="166" fontId="45" fillId="37" borderId="74" xfId="920" applyNumberFormat="1" applyFont="1" applyFill="1" applyBorder="1"/>
    <xf numFmtId="43" fontId="46" fillId="37" borderId="4" xfId="920" applyFont="1" applyFill="1" applyBorder="1" applyAlignment="1" applyProtection="1">
      <alignment horizontal="right"/>
    </xf>
    <xf numFmtId="167" fontId="46" fillId="37" borderId="2" xfId="920" applyNumberFormat="1" applyFont="1" applyFill="1" applyBorder="1" applyAlignment="1" applyProtection="1">
      <alignment horizontal="right"/>
    </xf>
    <xf numFmtId="166" fontId="46" fillId="37" borderId="2" xfId="920" applyNumberFormat="1" applyFont="1" applyFill="1" applyBorder="1"/>
    <xf numFmtId="43" fontId="45" fillId="37" borderId="2" xfId="920" applyFont="1" applyFill="1" applyBorder="1" applyAlignment="1">
      <alignment horizontal="right"/>
    </xf>
    <xf numFmtId="166" fontId="45" fillId="37" borderId="71" xfId="920" applyNumberFormat="1" applyFont="1" applyFill="1" applyBorder="1" applyAlignment="1">
      <alignment horizontal="center"/>
    </xf>
    <xf numFmtId="166" fontId="45" fillId="37" borderId="75" xfId="920" applyNumberFormat="1" applyFont="1" applyFill="1" applyBorder="1" applyAlignment="1">
      <alignment horizontal="center"/>
    </xf>
    <xf numFmtId="166" fontId="45" fillId="37" borderId="76" xfId="920" applyNumberFormat="1" applyFont="1" applyFill="1" applyBorder="1" applyAlignment="1">
      <alignment horizontal="center"/>
    </xf>
    <xf numFmtId="164" fontId="45" fillId="37" borderId="2" xfId="0" applyNumberFormat="1" applyFont="1" applyFill="1" applyBorder="1" applyAlignment="1">
      <alignment horizontal="center"/>
    </xf>
    <xf numFmtId="164" fontId="45" fillId="37" borderId="73" xfId="0" applyNumberFormat="1" applyFont="1" applyFill="1" applyBorder="1" applyAlignment="1">
      <alignment horizontal="center"/>
    </xf>
    <xf numFmtId="164" fontId="45" fillId="37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49" sqref="C49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73" ht="36.75" customHeight="1" x14ac:dyDescent="0.25">
      <c r="A1" s="56" t="s">
        <v>54</v>
      </c>
      <c r="B1" s="56"/>
      <c r="C1" s="56"/>
      <c r="D1" s="56"/>
    </row>
    <row r="2" spans="1:73" ht="15" customHeight="1" x14ac:dyDescent="0.25">
      <c r="A2" s="2"/>
      <c r="B2" s="2"/>
      <c r="C2" s="2"/>
      <c r="D2" s="2" t="s">
        <v>2</v>
      </c>
    </row>
    <row r="3" spans="1:73" s="5" customFormat="1" ht="49.15" customHeight="1" x14ac:dyDescent="0.25">
      <c r="A3" s="3" t="s">
        <v>33</v>
      </c>
      <c r="B3" s="4" t="s">
        <v>55</v>
      </c>
      <c r="C3" s="4" t="s">
        <v>0</v>
      </c>
      <c r="D3" s="4" t="s">
        <v>1</v>
      </c>
    </row>
    <row r="4" spans="1:73" x14ac:dyDescent="0.25">
      <c r="A4" s="54" t="s">
        <v>8</v>
      </c>
      <c r="B4" s="54"/>
      <c r="C4" s="54"/>
      <c r="D4" s="55"/>
    </row>
    <row r="5" spans="1:73" s="19" customFormat="1" ht="15.6" customHeight="1" x14ac:dyDescent="0.25">
      <c r="A5" s="22" t="s">
        <v>40</v>
      </c>
      <c r="B5" s="6">
        <f>B6+B16</f>
        <v>1507849.6</v>
      </c>
      <c r="C5" s="27">
        <f>C6+C16</f>
        <v>83933.4</v>
      </c>
      <c r="D5" s="28">
        <f t="shared" ref="D5:D10" si="0">C5/B5*100</f>
        <v>5.5664304981080335</v>
      </c>
      <c r="E5" s="7">
        <v>1507849600</v>
      </c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73" s="19" customFormat="1" x14ac:dyDescent="0.25">
      <c r="A6" s="22" t="s">
        <v>24</v>
      </c>
      <c r="B6" s="8">
        <f>B7+B8+B9+B10+B15</f>
        <v>1405180</v>
      </c>
      <c r="C6" s="29">
        <f>C7+C8+C9+C10+C15</f>
        <v>72457.7</v>
      </c>
      <c r="D6" s="28">
        <f t="shared" si="0"/>
        <v>5.1564710570887708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73" s="19" customFormat="1" x14ac:dyDescent="0.25">
      <c r="A7" s="20" t="s">
        <v>3</v>
      </c>
      <c r="B7" s="23">
        <v>815831</v>
      </c>
      <c r="C7" s="30">
        <v>26931.5</v>
      </c>
      <c r="D7" s="31">
        <f t="shared" si="0"/>
        <v>3.3011126078807989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73" s="19" customFormat="1" ht="30" customHeight="1" x14ac:dyDescent="0.25">
      <c r="A8" s="20" t="s">
        <v>4</v>
      </c>
      <c r="B8" s="23">
        <v>30441</v>
      </c>
      <c r="C8" s="30">
        <v>2501.8000000000002</v>
      </c>
      <c r="D8" s="31">
        <f t="shared" si="0"/>
        <v>8.2185210735521181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73" s="19" customFormat="1" ht="19.899999999999999" customHeight="1" x14ac:dyDescent="0.25">
      <c r="A9" s="20" t="s">
        <v>51</v>
      </c>
      <c r="B9" s="23">
        <v>314900</v>
      </c>
      <c r="C9" s="23">
        <v>34222.1</v>
      </c>
      <c r="D9" s="32">
        <f t="shared" si="0"/>
        <v>10.867608764687201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73" s="19" customFormat="1" ht="19.899999999999999" customHeight="1" x14ac:dyDescent="0.25">
      <c r="A10" s="20" t="s">
        <v>29</v>
      </c>
      <c r="B10" s="23">
        <f>B12+B13+B14</f>
        <v>211293</v>
      </c>
      <c r="C10" s="23">
        <f>C12+C13+C14</f>
        <v>6119.7999999999993</v>
      </c>
      <c r="D10" s="31">
        <f t="shared" si="0"/>
        <v>2.896357191198951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73" s="19" customFormat="1" ht="17.45" customHeight="1" x14ac:dyDescent="0.25">
      <c r="A11" s="20" t="s">
        <v>30</v>
      </c>
      <c r="B11" s="2"/>
      <c r="C11" s="2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73" s="19" customFormat="1" x14ac:dyDescent="0.25">
      <c r="A12" s="24" t="s">
        <v>37</v>
      </c>
      <c r="B12" s="23">
        <v>59300</v>
      </c>
      <c r="C12" s="23">
        <v>1384.6</v>
      </c>
      <c r="D12" s="31">
        <f t="shared" ref="D12:D20" si="1">C12/B12*100</f>
        <v>2.3349072512647555</v>
      </c>
      <c r="E12" s="1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73" s="19" customFormat="1" x14ac:dyDescent="0.25">
      <c r="A13" s="24" t="s">
        <v>32</v>
      </c>
      <c r="B13" s="23">
        <v>86816</v>
      </c>
      <c r="C13" s="23">
        <v>1123.0999999999999</v>
      </c>
      <c r="D13" s="31">
        <f t="shared" si="1"/>
        <v>1.293655547364541</v>
      </c>
      <c r="E13" s="1"/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s="19" customFormat="1" x14ac:dyDescent="0.25">
      <c r="A14" s="24" t="s">
        <v>38</v>
      </c>
      <c r="B14" s="23">
        <v>65177</v>
      </c>
      <c r="C14" s="23">
        <v>3612.1</v>
      </c>
      <c r="D14" s="31">
        <f t="shared" si="1"/>
        <v>5.5419856697914911</v>
      </c>
      <c r="E14" s="1"/>
      <c r="F14" s="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s="19" customFormat="1" x14ac:dyDescent="0.25">
      <c r="A15" s="20" t="s">
        <v>52</v>
      </c>
      <c r="B15" s="23">
        <v>32715</v>
      </c>
      <c r="C15" s="23">
        <v>2682.5</v>
      </c>
      <c r="D15" s="2">
        <f t="shared" si="1"/>
        <v>8.1996026287635644</v>
      </c>
      <c r="E15" s="1"/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s="19" customFormat="1" x14ac:dyDescent="0.25">
      <c r="A16" s="22" t="s">
        <v>25</v>
      </c>
      <c r="B16" s="6">
        <f>SUM(B17:B23)</f>
        <v>102669.59999999999</v>
      </c>
      <c r="C16" s="6">
        <f>SUM(C17:C23)</f>
        <v>11475.699999999999</v>
      </c>
      <c r="D16" s="6">
        <f t="shared" si="1"/>
        <v>11.177310518400771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s="19" customFormat="1" ht="45" x14ac:dyDescent="0.25">
      <c r="A17" s="20" t="s">
        <v>26</v>
      </c>
      <c r="B17" s="23">
        <v>57768</v>
      </c>
      <c r="C17" s="23">
        <v>4702.2</v>
      </c>
      <c r="D17" s="23">
        <f t="shared" si="1"/>
        <v>8.1398005816368926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s="19" customFormat="1" ht="28.5" customHeight="1" x14ac:dyDescent="0.25">
      <c r="A18" s="20" t="s">
        <v>27</v>
      </c>
      <c r="B18" s="23">
        <v>8241</v>
      </c>
      <c r="C18" s="23">
        <v>15.7</v>
      </c>
      <c r="D18" s="23">
        <f t="shared" si="1"/>
        <v>0.19051086033248391</v>
      </c>
      <c r="E18" s="1"/>
      <c r="F18" s="1"/>
      <c r="G18" s="2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19" customFormat="1" ht="30.75" customHeight="1" x14ac:dyDescent="0.25">
      <c r="A19" s="20" t="s">
        <v>39</v>
      </c>
      <c r="B19" s="23">
        <v>133</v>
      </c>
      <c r="C19" s="23">
        <v>3983.7</v>
      </c>
      <c r="D19" s="23">
        <f t="shared" si="1"/>
        <v>2995.2631578947367</v>
      </c>
      <c r="E19" s="1"/>
      <c r="F19" s="1"/>
      <c r="G19" s="2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19" customFormat="1" ht="29.25" customHeight="1" x14ac:dyDescent="0.25">
      <c r="A20" s="25" t="s">
        <v>5</v>
      </c>
      <c r="B20" s="26">
        <v>33233.4</v>
      </c>
      <c r="C20" s="26">
        <v>2670</v>
      </c>
      <c r="D20" s="26">
        <f t="shared" si="1"/>
        <v>8.0340861903988152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19" customFormat="1" hidden="1" x14ac:dyDescent="0.25">
      <c r="A21" s="20" t="s">
        <v>46</v>
      </c>
      <c r="B21" s="10"/>
      <c r="C21" s="10"/>
      <c r="D21" s="1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19" customFormat="1" ht="18" customHeight="1" x14ac:dyDescent="0.25">
      <c r="A22" s="20" t="s">
        <v>6</v>
      </c>
      <c r="B22" s="10">
        <v>3294.2</v>
      </c>
      <c r="C22" s="10">
        <v>104.1</v>
      </c>
      <c r="D22" s="10">
        <f>C22/B22*100</f>
        <v>3.1600995689393478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s="19" customFormat="1" hidden="1" x14ac:dyDescent="0.25">
      <c r="A23" s="20" t="s">
        <v>28</v>
      </c>
      <c r="B23" s="10">
        <v>0</v>
      </c>
      <c r="C23" s="10"/>
      <c r="D23" s="1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x14ac:dyDescent="0.25">
      <c r="A24" s="35" t="s">
        <v>7</v>
      </c>
      <c r="B24" s="36">
        <f>SUM(B25:B31)</f>
        <v>2172158.1</v>
      </c>
      <c r="C24" s="36">
        <f>SUM(C25:C31)</f>
        <v>93954.7</v>
      </c>
      <c r="D24" s="37">
        <f>C24/B24*100</f>
        <v>4.3254079894092419</v>
      </c>
      <c r="E24" s="7"/>
      <c r="F24" s="7"/>
    </row>
    <row r="25" spans="1:73" hidden="1" x14ac:dyDescent="0.25">
      <c r="A25" s="38" t="s">
        <v>41</v>
      </c>
      <c r="B25" s="39"/>
      <c r="C25" s="39"/>
      <c r="D25" s="40" t="e">
        <f t="shared" ref="D25" si="2">C25/B25*100</f>
        <v>#DIV/0!</v>
      </c>
      <c r="E25" s="9"/>
      <c r="F25" s="11"/>
    </row>
    <row r="26" spans="1:73" x14ac:dyDescent="0.25">
      <c r="A26" s="38" t="s">
        <v>43</v>
      </c>
      <c r="B26" s="39">
        <v>900311</v>
      </c>
      <c r="C26" s="39"/>
      <c r="D26" s="40"/>
      <c r="E26" s="34"/>
      <c r="F26" s="34"/>
    </row>
    <row r="27" spans="1:73" x14ac:dyDescent="0.25">
      <c r="A27" s="38" t="s">
        <v>42</v>
      </c>
      <c r="B27" s="39">
        <v>1118185.5</v>
      </c>
      <c r="C27" s="39">
        <v>90870.8</v>
      </c>
      <c r="D27" s="40">
        <f>C27/B27*100</f>
        <v>8.1266301521527513</v>
      </c>
      <c r="F27" s="11"/>
    </row>
    <row r="28" spans="1:73" x14ac:dyDescent="0.25">
      <c r="A28" s="38" t="s">
        <v>44</v>
      </c>
      <c r="B28" s="39">
        <v>153661.6</v>
      </c>
      <c r="C28" s="39"/>
      <c r="D28" s="40"/>
      <c r="F28" s="11"/>
    </row>
    <row r="29" spans="1:73" ht="30" hidden="1" x14ac:dyDescent="0.25">
      <c r="A29" s="41" t="s">
        <v>53</v>
      </c>
      <c r="B29" s="42"/>
      <c r="C29" s="42"/>
      <c r="D29" s="40"/>
      <c r="F29" s="11"/>
    </row>
    <row r="30" spans="1:73" ht="45" x14ac:dyDescent="0.25">
      <c r="A30" s="43" t="s">
        <v>47</v>
      </c>
      <c r="B30" s="39"/>
      <c r="C30" s="44">
        <v>5645.2</v>
      </c>
      <c r="D30" s="40"/>
      <c r="F30" s="11"/>
    </row>
    <row r="31" spans="1:73" ht="48" customHeight="1" x14ac:dyDescent="0.25">
      <c r="A31" s="43" t="s">
        <v>45</v>
      </c>
      <c r="B31" s="39"/>
      <c r="C31" s="42">
        <v>-2561.3000000000002</v>
      </c>
      <c r="D31" s="40"/>
      <c r="E31" s="12"/>
      <c r="F31" s="13"/>
    </row>
    <row r="32" spans="1:73" x14ac:dyDescent="0.25">
      <c r="A32" s="45" t="s">
        <v>31</v>
      </c>
      <c r="B32" s="46">
        <f>B24+B5</f>
        <v>3680007.7</v>
      </c>
      <c r="C32" s="46">
        <f>C5+C24</f>
        <v>177888.09999999998</v>
      </c>
      <c r="D32" s="37"/>
      <c r="E32" s="14"/>
      <c r="F32" s="15"/>
      <c r="G32" s="15"/>
      <c r="H32" s="12"/>
    </row>
    <row r="33" spans="1:7" ht="17.45" customHeight="1" x14ac:dyDescent="0.25">
      <c r="A33" s="51" t="s">
        <v>9</v>
      </c>
      <c r="B33" s="52"/>
      <c r="C33" s="52"/>
      <c r="D33" s="53"/>
      <c r="E33" s="12"/>
      <c r="F33" s="12"/>
    </row>
    <row r="34" spans="1:7" x14ac:dyDescent="0.25">
      <c r="A34" s="43" t="s">
        <v>10</v>
      </c>
      <c r="B34" s="47">
        <v>264619</v>
      </c>
      <c r="C34" s="47">
        <v>7599.9</v>
      </c>
      <c r="D34" s="48">
        <f t="shared" ref="D34:D44" si="3">C34/B34*100</f>
        <v>2.8720159928047493</v>
      </c>
      <c r="E34" s="13"/>
    </row>
    <row r="35" spans="1:7" ht="29.25" customHeight="1" x14ac:dyDescent="0.25">
      <c r="A35" s="43" t="s">
        <v>11</v>
      </c>
      <c r="B35" s="47">
        <v>31279.3</v>
      </c>
      <c r="C35" s="47">
        <v>665.3</v>
      </c>
      <c r="D35" s="48">
        <f>C35/B35*100</f>
        <v>2.1269657569063245</v>
      </c>
      <c r="E35" s="12"/>
    </row>
    <row r="36" spans="1:7" x14ac:dyDescent="0.25">
      <c r="A36" s="43" t="s">
        <v>12</v>
      </c>
      <c r="B36" s="47">
        <v>457745.4</v>
      </c>
      <c r="C36" s="47">
        <v>4586.6000000000004</v>
      </c>
      <c r="D36" s="48">
        <f t="shared" si="3"/>
        <v>1.0019980539400288</v>
      </c>
      <c r="E36" s="12"/>
    </row>
    <row r="37" spans="1:7" x14ac:dyDescent="0.25">
      <c r="A37" s="43" t="s">
        <v>13</v>
      </c>
      <c r="B37" s="47">
        <v>744264.7</v>
      </c>
      <c r="C37" s="47">
        <v>8109</v>
      </c>
      <c r="D37" s="48">
        <f t="shared" si="3"/>
        <v>1.0895317217113751</v>
      </c>
      <c r="E37" s="12"/>
    </row>
    <row r="38" spans="1:7" x14ac:dyDescent="0.25">
      <c r="A38" s="43" t="s">
        <v>14</v>
      </c>
      <c r="B38" s="47">
        <v>1807667.5</v>
      </c>
      <c r="C38" s="47">
        <v>117941.7</v>
      </c>
      <c r="D38" s="48">
        <f t="shared" si="3"/>
        <v>6.5245240067656249</v>
      </c>
      <c r="E38" s="12"/>
    </row>
    <row r="39" spans="1:7" x14ac:dyDescent="0.25">
      <c r="A39" s="43" t="s">
        <v>15</v>
      </c>
      <c r="B39" s="47">
        <v>145713.4</v>
      </c>
      <c r="C39" s="47">
        <v>12033.7</v>
      </c>
      <c r="D39" s="48">
        <f t="shared" si="3"/>
        <v>8.2584717671813301</v>
      </c>
      <c r="E39" s="12"/>
    </row>
    <row r="40" spans="1:7" x14ac:dyDescent="0.25">
      <c r="A40" s="43" t="s">
        <v>16</v>
      </c>
      <c r="B40" s="47">
        <v>172070.2</v>
      </c>
      <c r="C40" s="47">
        <v>5895.2</v>
      </c>
      <c r="D40" s="48">
        <f t="shared" si="3"/>
        <v>3.4260435566414174</v>
      </c>
      <c r="E40" s="12"/>
    </row>
    <row r="41" spans="1:7" x14ac:dyDescent="0.25">
      <c r="A41" s="43" t="s">
        <v>17</v>
      </c>
      <c r="B41" s="47">
        <v>50270.1</v>
      </c>
      <c r="C41" s="47">
        <v>5285.6</v>
      </c>
      <c r="D41" s="48">
        <f>C41/B41*100</f>
        <v>10.514401204692254</v>
      </c>
      <c r="E41" s="12"/>
    </row>
    <row r="42" spans="1:7" x14ac:dyDescent="0.25">
      <c r="A42" s="49" t="s">
        <v>18</v>
      </c>
      <c r="B42" s="47">
        <v>24962.400000000001</v>
      </c>
      <c r="C42" s="47">
        <v>2143</v>
      </c>
      <c r="D42" s="48">
        <f>C42/B42*100</f>
        <v>8.58491170720764</v>
      </c>
      <c r="E42" s="12"/>
    </row>
    <row r="43" spans="1:7" ht="33" customHeight="1" x14ac:dyDescent="0.25">
      <c r="A43" s="43" t="s">
        <v>19</v>
      </c>
      <c r="B43" s="47">
        <v>56808.2</v>
      </c>
      <c r="C43" s="47">
        <v>2710.6</v>
      </c>
      <c r="D43" s="48">
        <f t="shared" si="3"/>
        <v>4.7714942561109135</v>
      </c>
      <c r="E43" s="12"/>
      <c r="F43" s="12"/>
    </row>
    <row r="44" spans="1:7" ht="31.5" customHeight="1" x14ac:dyDescent="0.25">
      <c r="A44" s="8" t="s">
        <v>20</v>
      </c>
      <c r="B44" s="50">
        <f>B43+B42+B41+B40+B39+B38+B37+B36+B35+B34</f>
        <v>3755400.1999999997</v>
      </c>
      <c r="C44" s="50">
        <f>C43+C42+C41+C40+C39+C38+C37+C36+C35+C34</f>
        <v>166970.59999999998</v>
      </c>
      <c r="D44" s="6">
        <f t="shared" si="3"/>
        <v>4.4461466450366594</v>
      </c>
      <c r="E44" s="16"/>
      <c r="F44" s="16"/>
    </row>
    <row r="45" spans="1:7" ht="29.25" x14ac:dyDescent="0.25">
      <c r="A45" s="8" t="s">
        <v>50</v>
      </c>
      <c r="B45" s="50">
        <f>B32-B44</f>
        <v>-75392.499999999534</v>
      </c>
      <c r="C45" s="50">
        <f>C32-C44</f>
        <v>10917.5</v>
      </c>
      <c r="D45" s="6"/>
      <c r="E45" s="17"/>
      <c r="F45" s="18"/>
      <c r="G45" s="18"/>
    </row>
    <row r="46" spans="1:7" x14ac:dyDescent="0.25">
      <c r="A46" s="54" t="s">
        <v>34</v>
      </c>
      <c r="B46" s="54"/>
      <c r="C46" s="54"/>
      <c r="D46" s="54"/>
      <c r="E46" s="13"/>
      <c r="F46" s="17"/>
      <c r="G46" s="12"/>
    </row>
    <row r="47" spans="1:7" x14ac:dyDescent="0.25">
      <c r="A47" s="54"/>
      <c r="B47" s="54"/>
      <c r="C47" s="54"/>
      <c r="D47" s="54"/>
      <c r="E47" s="12"/>
      <c r="F47" s="12"/>
    </row>
    <row r="48" spans="1:7" x14ac:dyDescent="0.25">
      <c r="A48" s="33"/>
      <c r="B48" s="33" t="s">
        <v>35</v>
      </c>
      <c r="C48" s="33"/>
      <c r="D48" s="33"/>
      <c r="F48" s="12"/>
    </row>
    <row r="49" spans="1:4" ht="15" customHeight="1" x14ac:dyDescent="0.25">
      <c r="A49" s="8" t="s">
        <v>21</v>
      </c>
      <c r="B49" s="33" t="s">
        <v>49</v>
      </c>
      <c r="C49" s="2"/>
      <c r="D49" s="2"/>
    </row>
    <row r="50" spans="1:4" x14ac:dyDescent="0.25">
      <c r="A50" s="20" t="s">
        <v>22</v>
      </c>
      <c r="B50" s="2">
        <v>470000</v>
      </c>
      <c r="C50" s="2"/>
      <c r="D50" s="2"/>
    </row>
    <row r="51" spans="1:4" ht="34.5" customHeight="1" x14ac:dyDescent="0.25">
      <c r="A51" s="20" t="s">
        <v>48</v>
      </c>
      <c r="B51" s="2">
        <v>554990</v>
      </c>
      <c r="C51" s="2"/>
      <c r="D51" s="2"/>
    </row>
    <row r="52" spans="1:4" x14ac:dyDescent="0.25">
      <c r="A52" s="20" t="s">
        <v>36</v>
      </c>
      <c r="B52" s="2"/>
      <c r="C52" s="2"/>
      <c r="D52" s="2"/>
    </row>
    <row r="53" spans="1:4" x14ac:dyDescent="0.25">
      <c r="A53" s="8" t="s">
        <v>23</v>
      </c>
      <c r="B53" s="2">
        <v>1024990</v>
      </c>
      <c r="C53" s="2"/>
      <c r="D53" s="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FDUser</cp:lastModifiedBy>
  <cp:lastPrinted>2021-02-10T08:02:46Z</cp:lastPrinted>
  <dcterms:created xsi:type="dcterms:W3CDTF">2014-09-16T05:33:49Z</dcterms:created>
  <dcterms:modified xsi:type="dcterms:W3CDTF">2021-02-10T08:22:32Z</dcterms:modified>
</cp:coreProperties>
</file>